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TA\zhmgh\Desktop\BiVo2023 Notenrechner und Zusammensetzung\"/>
    </mc:Choice>
  </mc:AlternateContent>
  <xr:revisionPtr revIDLastSave="0" documentId="13_ncr:1_{8BD45E17-C2E4-4D2C-B9DA-701F62FCCA2B}" xr6:coauthVersionLast="47" xr6:coauthVersionMax="47" xr10:uidLastSave="{00000000-0000-0000-0000-000000000000}"/>
  <bookViews>
    <workbookView xWindow="-90" yWindow="-90" windowWidth="19380" windowHeight="10380" xr2:uid="{15E56405-D87E-4B77-8C68-FB6D81723F87}"/>
  </bookViews>
  <sheets>
    <sheet name="EFZ" sheetId="1" r:id="rId1"/>
    <sheet name="EB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18" i="2"/>
  <c r="F9" i="2" l="1"/>
  <c r="B9" i="2"/>
  <c r="D9" i="2"/>
  <c r="F11" i="2" l="1"/>
  <c r="F27" i="2" s="1"/>
  <c r="F28" i="2" s="1"/>
  <c r="F24" i="1"/>
  <c r="F11" i="1" l="1"/>
  <c r="D11" i="1"/>
  <c r="B11" i="1"/>
  <c r="F13" i="1" l="1"/>
  <c r="F26" i="1" s="1"/>
  <c r="F27" i="1" s="1"/>
</calcChain>
</file>

<file path=xl/sharedStrings.xml><?xml version="1.0" encoding="utf-8"?>
<sst xmlns="http://schemas.openxmlformats.org/spreadsheetml/2006/main" count="124" uniqueCount="81">
  <si>
    <r>
      <t xml:space="preserve">Qualifikationsverfahren mit Abschlussprüfungen EFZ 
</t>
    </r>
    <r>
      <rPr>
        <b/>
        <sz val="10"/>
        <color theme="1"/>
        <rFont val="Times New Roman"/>
        <family val="1"/>
      </rPr>
      <t>(nach Bildungsverordnung 2023)</t>
    </r>
  </si>
  <si>
    <t>Stand: 30. März 2022</t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</si>
  <si>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</si>
  <si>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</si>
  <si>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Times New Roman"/>
        <family val="1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</si>
  <si>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</si>
  <si>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Times New Roman"/>
        <family val="1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</si>
  <si>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</si>
  <si>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</si>
  <si>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überbetrieblicher Kompetenznachweis 1</t>
  </si>
  <si>
    <t>Semesterzeugnisnote 1 (HKB A - HKB E + WPB)</t>
  </si>
  <si>
    <t>Betrieblicher Kompetenznachweis 2</t>
  </si>
  <si>
    <t>überbetrieblicher 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</si>
  <si>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</si>
  <si>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</si>
  <si>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</si>
  <si>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</si>
  <si>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</si>
  <si>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</si>
  <si>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A - HKB C + Option)</t>
  </si>
  <si>
    <t>Betrieblicher Kompetenznachweis 6</t>
  </si>
  <si>
    <t>Semesterzeugnisnote 6 (HKB B + HKB C + Option)</t>
  </si>
  <si>
    <r>
      <t xml:space="preserve">Erfahrungsnote = Mittelwert der
6 betrieblichen 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</si>
  <si>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2 üK-KN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</si>
  <si>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Times New Roman"/>
        <family val="1"/>
      </rPr>
      <t>(Rundung auf halbe und ganze Noten)</t>
    </r>
  </si>
  <si>
    <t>Gewichtung</t>
  </si>
  <si>
    <r>
      <rPr>
        <b/>
        <sz val="12"/>
        <color theme="1"/>
        <rFont val="Times New Roman"/>
        <family val="1"/>
      </rPr>
      <t xml:space="preserve">Erfahrungsnote gesamt </t>
    </r>
    <r>
      <rPr>
        <sz val="10"/>
        <color theme="1"/>
        <rFont val="Times New Roman"/>
        <family val="1"/>
      </rPr>
      <t>(Mittel der aus der Summe und Gewichtung der drei Qualifikationsbereiche, gerundet auf eine Dezimalstelle):</t>
    </r>
  </si>
  <si>
    <r>
      <rPr>
        <b/>
        <sz val="12"/>
        <color theme="1"/>
        <rFont val="Times New Roman"/>
        <family val="1"/>
      </rPr>
      <t>Praktische Arbeit (Gewichtungsanteil QV 30% - Fallnote -</t>
    </r>
    <r>
      <rPr>
        <sz val="12"/>
        <color theme="1"/>
        <rFont val="Times New Roman"/>
        <family val="1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</si>
  <si>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Times New Roman"/>
        <family val="1"/>
      </rPr>
      <t>halbe oder ganze Noten</t>
    </r>
    <r>
      <rPr>
        <b/>
        <sz val="12"/>
        <color theme="1"/>
        <rFont val="Times New Roman"/>
        <family val="1"/>
      </rPr>
      <t>)</t>
    </r>
  </si>
  <si>
    <t>Handlungskompetenzbereich</t>
  </si>
  <si>
    <t>Art der Prüfung</t>
  </si>
  <si>
    <t>Anteil Gewichtung</t>
  </si>
  <si>
    <t>HKB A</t>
  </si>
  <si>
    <t>30 Min mündlich</t>
  </si>
  <si>
    <t>Präsentation und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</si>
  <si>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</si>
  <si>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</si>
  <si>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</si>
  <si>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</si>
  <si>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</si>
  <si>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</si>
  <si>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</si>
  <si>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</si>
  <si>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Anwendung (+ Fremdsprache)</t>
  </si>
  <si>
    <t>HKB E</t>
  </si>
  <si>
    <t>75 Min. schriftlich</t>
  </si>
  <si>
    <t>Berufskenntnisse und Allgemeinbildung gesamt (Mittel aus der Summe der fünf Qualifikationsbereiche, gerundet auf eine Dezimalstelle)</t>
  </si>
  <si>
    <t>Gesamtresultat (Mittel aus der Summe der drei Qualifikationsbereiche inkl. Gewichtung, gerundet auf eine Dezimalstelle)</t>
  </si>
  <si>
    <r>
      <t xml:space="preserve">Das Qualifikationsverfahren mit Abschlussprüfung ist </t>
    </r>
    <r>
      <rPr>
        <b/>
        <sz val="10"/>
        <color theme="1"/>
        <rFont val="Times New Roman"/>
        <family val="1"/>
      </rPr>
      <t>nur</t>
    </r>
    <r>
      <rPr>
        <sz val="10"/>
        <color theme="1"/>
        <rFont val="Times New Roman"/>
        <family val="1"/>
      </rPr>
      <t xml:space="preserve"> bestanden, wenn: </t>
    </r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</si>
  <si>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</si>
  <si>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</si>
  <si>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c. die Gesamtnote mindestens 4 beträgt.</t>
  </si>
  <si>
    <r>
      <t xml:space="preserve">Qualifikationsverfahren mit Abschlussprüfungen EBA 
</t>
    </r>
    <r>
      <rPr>
        <b/>
        <sz val="10"/>
        <color theme="1"/>
        <rFont val="Times New Roman"/>
        <family val="1"/>
      </rPr>
      <t>(nach Bildungsverordnung 2023)</t>
    </r>
  </si>
  <si>
    <t xml:space="preserve">Stand: 30. März 2022 </t>
  </si>
  <si>
    <t>Bildung Berufliche Praxis
(Betrieb)
HKB a - HKB e</t>
  </si>
  <si>
    <t>Überbetrieblicher Kurs
HKB a - HKB e</t>
  </si>
  <si>
    <t>Berufskenntnisse und Allgemeinbildung
(Berufsfachschule)
HKB a - HKB e</t>
  </si>
  <si>
    <t>Semesterzeugnisnote 1 (HKB a - HKB e)</t>
  </si>
  <si>
    <t>Semesterzeugnisnote 2 (HKB a - HKB e)</t>
  </si>
  <si>
    <t>Semesterzeugnisnote 3 (HKB a, b, c, e)</t>
  </si>
  <si>
    <t>Semesterzeugnisnote 4 (HKB b, c, e)</t>
  </si>
  <si>
    <r>
      <t xml:space="preserve">Erfahrungsnote = Mittelwert der
4 betrieblichen 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</si>
  <si>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4 Semesterzeugnisnoten
</t>
    </r>
    <r>
      <rPr>
        <sz val="10"/>
        <color theme="1"/>
        <rFont val="Times New Roman"/>
        <family val="1"/>
      </rPr>
      <t>(Rundung auf halbe und ganze Noten)</t>
    </r>
  </si>
  <si>
    <r>
      <rPr>
        <b/>
        <sz val="12"/>
        <color theme="1"/>
        <rFont val="Times New Roman"/>
        <family val="1"/>
      </rPr>
      <t>Praktische Arbeit (Gewichtungsanteil QV 30% - Fallnote -</t>
    </r>
    <r>
      <rPr>
        <sz val="12"/>
        <color theme="1"/>
        <rFont val="Times New Roman"/>
        <family val="1"/>
      </rPr>
      <t xml:space="preserve"> gerundet auf Dezimalstelle): mündliche Fallarbeit von 40 Minuten</t>
    </r>
  </si>
  <si>
    <t>HKB a</t>
  </si>
  <si>
    <t>10 Min mündlich</t>
  </si>
  <si>
    <t>Postkorbübung (Arbeitsorganisation und Prioritäten setzen)</t>
  </si>
  <si>
    <t>25% - halbe ganze Note</t>
  </si>
  <si>
    <t>HKB b</t>
  </si>
  <si>
    <t>15 Min mündlich</t>
  </si>
  <si>
    <t>Rollenspiel (professionelle Kommunikation)</t>
  </si>
  <si>
    <t>HKB c - e</t>
  </si>
  <si>
    <t>Handlungssituationen beschreiben und begründen</t>
  </si>
  <si>
    <t>50% - halbe ganze Note</t>
  </si>
  <si>
    <r>
      <t xml:space="preserve">Abschlussprüfungen in Berufskenntnisse und Allgemeinbildung (Gewichtungsanteil QV 30% - </t>
    </r>
    <r>
      <rPr>
        <sz val="12"/>
        <color theme="1"/>
        <rFont val="Times New Roman"/>
        <family val="1"/>
      </rPr>
      <t>halbe oder ganze Noten</t>
    </r>
    <r>
      <rPr>
        <b/>
        <sz val="12"/>
        <color theme="1"/>
        <rFont val="Times New Roman"/>
        <family val="1"/>
      </rPr>
      <t>)</t>
    </r>
  </si>
  <si>
    <t>Präsentation und aktive Anwendung</t>
  </si>
  <si>
    <t>20 Min mündlich</t>
  </si>
  <si>
    <t>Rollenspiel und Critical Incidents/erfolgskritische Situationen</t>
  </si>
  <si>
    <t>60 Min schriftlich</t>
  </si>
  <si>
    <t>Drei Handlungssimulationen (inkl. Fremdsprache)</t>
  </si>
  <si>
    <t>b. die Gesamtnote mindestens 4 beträgt.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</si>
</sst>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8" borderId="1" xfId="0" applyFont="1" applyFill="1" applyBorder="1"/>
    <xf numFmtId="0" fontId="2" fillId="8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1" fillId="2" borderId="5" xfId="0" applyNumberFormat="1" applyFont="1" applyFill="1" applyBorder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vertical="center"/>
    </xf>
    <xf numFmtId="0" fontId="3" fillId="7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9" fontId="2" fillId="4" borderId="13" xfId="0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/>
    <xf numFmtId="9" fontId="2" fillId="8" borderId="1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/>
    <xf numFmtId="9" fontId="2" fillId="3" borderId="1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5" xfId="0" applyFont="1" applyFill="1" applyBorder="1"/>
    <xf numFmtId="0" fontId="4" fillId="6" borderId="2" xfId="0" applyFont="1" applyFill="1" applyBorder="1" applyAlignment="1">
      <alignment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2" borderId="22" xfId="0" applyFont="1" applyFill="1" applyBorder="1"/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9" borderId="15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0" fontId="3" fillId="9" borderId="19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2" fillId="13" borderId="12" xfId="0" applyFont="1" applyFill="1" applyBorder="1"/>
    <xf numFmtId="0" fontId="2" fillId="13" borderId="0" xfId="0" applyFont="1" applyFill="1" applyAlignment="1">
      <alignment horizontal="left" vertical="center"/>
    </xf>
    <xf numFmtId="0" fontId="2" fillId="13" borderId="0" xfId="0" applyFont="1" applyFill="1"/>
    <xf numFmtId="0" fontId="2" fillId="13" borderId="0" xfId="0" applyFont="1" applyFill="1" applyAlignment="1">
      <alignment horizontal="center" vertical="center"/>
    </xf>
    <xf numFmtId="0" fontId="1" fillId="13" borderId="24" xfId="0" applyFont="1" applyFill="1" applyBorder="1"/>
    <xf numFmtId="0" fontId="1" fillId="13" borderId="1" xfId="0" applyFont="1" applyFill="1" applyBorder="1" applyAlignment="1">
      <alignment vertical="center"/>
    </xf>
    <xf numFmtId="9" fontId="1" fillId="13" borderId="7" xfId="0" applyNumberFormat="1" applyFont="1" applyFill="1" applyBorder="1"/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/>
    </xf>
    <xf numFmtId="9" fontId="1" fillId="13" borderId="7" xfId="0" applyNumberFormat="1" applyFont="1" applyFill="1" applyBorder="1" applyAlignment="1">
      <alignment vertical="center"/>
    </xf>
    <xf numFmtId="0" fontId="2" fillId="13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14" borderId="12" xfId="0" applyFont="1" applyFill="1" applyBorder="1"/>
    <xf numFmtId="0" fontId="2" fillId="14" borderId="0" xfId="0" applyFont="1" applyFill="1" applyAlignment="1">
      <alignment horizontal="left" vertical="center"/>
    </xf>
    <xf numFmtId="0" fontId="2" fillId="14" borderId="0" xfId="0" applyFont="1" applyFill="1"/>
    <xf numFmtId="0" fontId="2" fillId="14" borderId="0" xfId="0" applyFont="1" applyFill="1" applyAlignment="1">
      <alignment horizontal="center" vertical="center"/>
    </xf>
    <xf numFmtId="0" fontId="1" fillId="14" borderId="22" xfId="0" applyFont="1" applyFill="1" applyBorder="1"/>
    <xf numFmtId="0" fontId="1" fillId="14" borderId="5" xfId="0" applyFont="1" applyFill="1" applyBorder="1" applyAlignment="1">
      <alignment horizontal="center" vertical="center"/>
    </xf>
    <xf numFmtId="9" fontId="1" fillId="14" borderId="5" xfId="0" applyNumberFormat="1" applyFont="1" applyFill="1" applyBorder="1"/>
    <xf numFmtId="0" fontId="2" fillId="14" borderId="1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14" borderId="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0</xdr:row>
      <xdr:rowOff>34925</xdr:rowOff>
    </xdr:from>
    <xdr:to>
      <xdr:col>5</xdr:col>
      <xdr:colOff>1019560</xdr:colOff>
      <xdr:row>0</xdr:row>
      <xdr:rowOff>458598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8500922-A6DE-4725-9198-2A80556C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4925"/>
          <a:ext cx="1895860" cy="42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1812925</xdr:colOff>
      <xdr:row>0</xdr:row>
      <xdr:rowOff>38100</xdr:rowOff>
    </xdr:from>
    <xdr:to>
      <xdr:col>5</xdr:col>
      <xdr:colOff>1041785</xdr:colOff>
      <xdr:row>0</xdr:row>
      <xdr:rowOff>461773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C8B654-6B9F-48DB-A1B8-343051D7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38100"/>
          <a:ext cx="1895860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0"/>
  <sheetViews>
    <sheetView tabSelected="1" zoomScaleNormal="100" workbookViewId="0">
      <selection activeCell="B5" sqref="B5"/>
    </sheetView>
  </sheetViews>
  <sheetFormatPr defaultColWidth="10.85546875" defaultRowHeight="13.35"/>
  <cols>
    <col min="1" max="1" width="28.7109375" style="3" customWidth="1"/>
    <col min="2" max="2" width="15.7109375" style="4" customWidth="1"/>
    <col min="3" max="3" width="30.140625" style="3" customWidth="1"/>
    <col min="4" max="4" width="15.7109375" style="4" customWidth="1"/>
    <col min="5" max="5" width="38.85546875" style="3" customWidth="1"/>
    <col min="6" max="6" width="15.7109375" style="4" customWidth="1"/>
    <col min="7" max="7" width="2" style="3" customWidth="1"/>
    <col min="8" max="16384" width="10.85546875" style="3"/>
  </cols>
  <sheetData>
    <row r="1" spans="1:6" s="1" customFormat="1" ht="36.950000000000003" customHeight="1">
      <c r="A1" s="107" t="s">
        <v>0</v>
      </c>
      <c r="B1" s="107"/>
      <c r="C1" s="107"/>
      <c r="D1" s="2"/>
      <c r="F1" s="2"/>
    </row>
    <row r="2" spans="1:6" s="106" customFormat="1" ht="13.5" customHeight="1">
      <c r="A2" s="104" t="s">
        <v>1</v>
      </c>
      <c r="B2" s="105"/>
      <c r="D2" s="105"/>
      <c r="F2" s="105"/>
    </row>
    <row r="3" spans="1:6" s="8" customFormat="1" ht="24.2" customHeight="1">
      <c r="A3" s="21" t="s">
        <v>2</v>
      </c>
      <c r="B3" s="22"/>
      <c r="C3" s="23"/>
      <c r="D3" s="22"/>
      <c r="E3" s="23"/>
      <c r="F3" s="24"/>
    </row>
    <row r="4" spans="1:6" s="9" customFormat="1" ht="51.95">
      <c r="A4" s="30" t="s">
        <v>3</v>
      </c>
      <c r="B4" s="31" t="s">
        <v>4</v>
      </c>
      <c r="C4" s="35" t="s">
        <v>5</v>
      </c>
      <c r="D4" s="36" t="s">
        <v>6</v>
      </c>
      <c r="E4" s="43" t="s">
        <v>7</v>
      </c>
      <c r="F4" s="44" t="s">
        <v>4</v>
      </c>
    </row>
    <row r="5" spans="1:6">
      <c r="A5" s="5" t="s">
        <v>8</v>
      </c>
      <c r="B5" s="53"/>
      <c r="C5" s="10" t="s">
        <v>9</v>
      </c>
      <c r="D5" s="53"/>
      <c r="E5" s="11" t="s">
        <v>10</v>
      </c>
      <c r="F5" s="53"/>
    </row>
    <row r="6" spans="1:6">
      <c r="A6" s="5" t="s">
        <v>11</v>
      </c>
      <c r="B6" s="53"/>
      <c r="C6" s="10" t="s">
        <v>12</v>
      </c>
      <c r="D6" s="53"/>
      <c r="E6" s="11" t="s">
        <v>13</v>
      </c>
      <c r="F6" s="53"/>
    </row>
    <row r="7" spans="1:6">
      <c r="A7" s="5" t="s">
        <v>14</v>
      </c>
      <c r="B7" s="53"/>
      <c r="C7" s="37"/>
      <c r="D7" s="38"/>
      <c r="E7" s="11" t="s">
        <v>15</v>
      </c>
      <c r="F7" s="53"/>
    </row>
    <row r="8" spans="1:6">
      <c r="A8" s="5" t="s">
        <v>16</v>
      </c>
      <c r="B8" s="53"/>
      <c r="C8" s="37"/>
      <c r="D8" s="38"/>
      <c r="E8" s="11" t="s">
        <v>17</v>
      </c>
      <c r="F8" s="53"/>
    </row>
    <row r="9" spans="1:6">
      <c r="A9" s="5" t="s">
        <v>18</v>
      </c>
      <c r="B9" s="53"/>
      <c r="C9" s="37"/>
      <c r="D9" s="38"/>
      <c r="E9" s="11" t="s">
        <v>19</v>
      </c>
      <c r="F9" s="53"/>
    </row>
    <row r="10" spans="1:6">
      <c r="A10" s="5" t="s">
        <v>20</v>
      </c>
      <c r="B10" s="54"/>
      <c r="C10" s="37"/>
      <c r="D10" s="12"/>
      <c r="E10" s="11" t="s">
        <v>21</v>
      </c>
      <c r="F10" s="54"/>
    </row>
    <row r="11" spans="1:6" s="13" customFormat="1" ht="52.5">
      <c r="A11" s="6" t="s">
        <v>22</v>
      </c>
      <c r="B11" s="32" t="e">
        <f>ROUND(AVERAGE(B5,B6,B7,B8,B9,B10)*2,0)/2</f>
        <v>#DIV/0!</v>
      </c>
      <c r="C11" s="39" t="s">
        <v>23</v>
      </c>
      <c r="D11" s="40" t="e">
        <f>ROUND(AVERAGE(D5,D6)*2,0)/2</f>
        <v>#DIV/0!</v>
      </c>
      <c r="E11" s="45" t="s">
        <v>24</v>
      </c>
      <c r="F11" s="25" t="e">
        <f>ROUND(AVERAGE(F5,F6,F7,F8,F9,F10)*2,0)/2</f>
        <v>#DIV/0!</v>
      </c>
    </row>
    <row r="12" spans="1:6" s="9" customFormat="1" ht="13.7" thickBot="1">
      <c r="A12" s="33" t="s">
        <v>25</v>
      </c>
      <c r="B12" s="34">
        <v>0.25</v>
      </c>
      <c r="C12" s="41" t="s">
        <v>25</v>
      </c>
      <c r="D12" s="42">
        <v>0.25</v>
      </c>
      <c r="E12" s="46" t="s">
        <v>25</v>
      </c>
      <c r="F12" s="26">
        <v>0.5</v>
      </c>
    </row>
    <row r="13" spans="1:6" s="14" customFormat="1" ht="24.95" customHeight="1" thickBot="1">
      <c r="A13" s="27" t="s">
        <v>26</v>
      </c>
      <c r="B13" s="28"/>
      <c r="C13" s="29"/>
      <c r="D13" s="28"/>
      <c r="E13" s="29"/>
      <c r="F13" s="64" t="e">
        <f>ROUND(AVERAGE(B11,D11,F11,F11),1)</f>
        <v>#DIV/0!</v>
      </c>
    </row>
    <row r="14" spans="1:6" ht="9.9499999999999993" customHeight="1" thickBot="1"/>
    <row r="15" spans="1:6" s="15" customFormat="1" ht="24.95" customHeight="1" thickBot="1">
      <c r="A15" s="47" t="s">
        <v>27</v>
      </c>
      <c r="B15" s="48"/>
      <c r="C15" s="49"/>
      <c r="D15" s="48"/>
      <c r="E15" s="49"/>
      <c r="F15" s="55"/>
    </row>
    <row r="16" spans="1:6" ht="9.9499999999999993" customHeight="1"/>
    <row r="17" spans="1:6" s="16" customFormat="1" ht="24.95" customHeight="1">
      <c r="A17" s="71" t="s">
        <v>28</v>
      </c>
      <c r="B17" s="72"/>
      <c r="C17" s="72"/>
      <c r="D17" s="72"/>
      <c r="E17" s="72"/>
      <c r="F17" s="73"/>
    </row>
    <row r="18" spans="1:6" s="9" customFormat="1" ht="12.95">
      <c r="A18" s="66" t="s">
        <v>29</v>
      </c>
      <c r="B18" s="67" t="s">
        <v>30</v>
      </c>
      <c r="C18" s="68"/>
      <c r="D18" s="69"/>
      <c r="E18" s="68" t="s">
        <v>31</v>
      </c>
      <c r="F18" s="70"/>
    </row>
    <row r="19" spans="1:6">
      <c r="A19" s="56" t="s">
        <v>32</v>
      </c>
      <c r="B19" s="7" t="s">
        <v>33</v>
      </c>
      <c r="C19" s="109" t="s">
        <v>34</v>
      </c>
      <c r="D19" s="109"/>
      <c r="E19" s="17" t="s">
        <v>35</v>
      </c>
      <c r="F19" s="57"/>
    </row>
    <row r="20" spans="1:6">
      <c r="A20" s="56" t="s">
        <v>36</v>
      </c>
      <c r="B20" s="7" t="s">
        <v>37</v>
      </c>
      <c r="C20" s="109" t="s">
        <v>38</v>
      </c>
      <c r="D20" s="109"/>
      <c r="E20" s="17" t="s">
        <v>35</v>
      </c>
      <c r="F20" s="57"/>
    </row>
    <row r="21" spans="1:6">
      <c r="A21" s="56" t="s">
        <v>39</v>
      </c>
      <c r="B21" s="7" t="s">
        <v>37</v>
      </c>
      <c r="C21" s="109" t="s">
        <v>40</v>
      </c>
      <c r="D21" s="109"/>
      <c r="E21" s="17" t="s">
        <v>35</v>
      </c>
      <c r="F21" s="57"/>
    </row>
    <row r="22" spans="1:6">
      <c r="A22" s="56" t="s">
        <v>41</v>
      </c>
      <c r="B22" s="7" t="s">
        <v>42</v>
      </c>
      <c r="C22" s="109" t="s">
        <v>43</v>
      </c>
      <c r="D22" s="109"/>
      <c r="E22" s="17" t="s">
        <v>35</v>
      </c>
      <c r="F22" s="57"/>
    </row>
    <row r="23" spans="1:6" ht="14.1" thickBot="1">
      <c r="A23" s="56" t="s">
        <v>44</v>
      </c>
      <c r="B23" s="7" t="s">
        <v>45</v>
      </c>
      <c r="C23" s="109" t="s">
        <v>38</v>
      </c>
      <c r="D23" s="109"/>
      <c r="E23" s="17" t="s">
        <v>35</v>
      </c>
      <c r="F23" s="58"/>
    </row>
    <row r="24" spans="1:6" s="16" customFormat="1" ht="24.95" customHeight="1" thickBot="1">
      <c r="A24" s="61" t="s">
        <v>46</v>
      </c>
      <c r="B24" s="62"/>
      <c r="C24" s="62"/>
      <c r="D24" s="62"/>
      <c r="E24" s="62"/>
      <c r="F24" s="65" t="e">
        <f>ROUND(AVERAGE(F19,F20,F21,F22,F23),1)</f>
        <v>#DIV/0!</v>
      </c>
    </row>
    <row r="25" spans="1:6" ht="9.9499999999999993" customHeight="1" thickBot="1"/>
    <row r="26" spans="1:6" s="8" customFormat="1" ht="24.95" customHeight="1" thickBot="1">
      <c r="A26" s="50" t="s">
        <v>47</v>
      </c>
      <c r="B26" s="51"/>
      <c r="C26" s="52"/>
      <c r="D26" s="51"/>
      <c r="E26" s="52"/>
      <c r="F26" s="102" t="e">
        <f>ROUND(AVERAGE(F13*0.4)+(F15*0.3)+(F24*0.3),1)</f>
        <v>#DIV/0!</v>
      </c>
    </row>
    <row r="27" spans="1:6" ht="24.95" customHeight="1" thickBot="1">
      <c r="A27" s="3" t="s">
        <v>48</v>
      </c>
      <c r="F27" s="103" t="e">
        <f>IF(AND(F15&gt;=4,F24&gt;=4,F26&gt;=4),"bestanden","nicht bestanden")</f>
        <v>#DIV/0!</v>
      </c>
    </row>
    <row r="28" spans="1:6">
      <c r="A28" s="20" t="s">
        <v>49</v>
      </c>
      <c r="D28" s="20"/>
    </row>
    <row r="29" spans="1:6">
      <c r="A29" s="20" t="s">
        <v>50</v>
      </c>
      <c r="D29" s="20"/>
    </row>
    <row r="30" spans="1:6">
      <c r="A30" s="108" t="s">
        <v>51</v>
      </c>
      <c r="B30" s="108"/>
      <c r="D30" s="3"/>
    </row>
  </sheetData>
  <sheetProtection selectLockedCells="1"/>
  <mergeCells count="7">
    <mergeCell ref="A1:C1"/>
    <mergeCell ref="A30:B30"/>
    <mergeCell ref="C19:D19"/>
    <mergeCell ref="C20:D20"/>
    <mergeCell ref="C21:D21"/>
    <mergeCell ref="C22:D22"/>
    <mergeCell ref="C23:D23"/>
  </mergeCells>
  <pageMargins left="0.11811023622047245" right="0.11811023622047245" top="0.39370078740157483" bottom="0.19685039370078741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A5AC-337E-4AE3-BEB7-209795438462}">
  <dimension ref="A1:F30"/>
  <sheetViews>
    <sheetView zoomScaleNormal="100" workbookViewId="0">
      <selection activeCell="B5" sqref="B5"/>
    </sheetView>
  </sheetViews>
  <sheetFormatPr defaultColWidth="10.85546875" defaultRowHeight="13.35"/>
  <cols>
    <col min="1" max="1" width="28.7109375" style="3" customWidth="1"/>
    <col min="2" max="2" width="15.7109375" style="4" customWidth="1"/>
    <col min="3" max="3" width="30.140625" style="3" customWidth="1"/>
    <col min="4" max="4" width="15.7109375" style="4" customWidth="1"/>
    <col min="5" max="5" width="38.140625" style="3" customWidth="1"/>
    <col min="6" max="6" width="15.7109375" style="4" customWidth="1"/>
    <col min="7" max="7" width="2.5703125" style="3" customWidth="1"/>
    <col min="8" max="16384" width="10.85546875" style="3"/>
  </cols>
  <sheetData>
    <row r="1" spans="1:6" s="1" customFormat="1" ht="39" customHeight="1">
      <c r="A1" s="107" t="s">
        <v>52</v>
      </c>
      <c r="B1" s="107"/>
      <c r="C1" s="107"/>
      <c r="D1" s="2"/>
      <c r="F1" s="2"/>
    </row>
    <row r="2" spans="1:6" ht="12.95" customHeight="1">
      <c r="A2" s="104" t="s">
        <v>53</v>
      </c>
    </row>
    <row r="3" spans="1:6" s="8" customFormat="1" ht="24.2" customHeight="1">
      <c r="A3" s="21" t="s">
        <v>2</v>
      </c>
      <c r="B3" s="22"/>
      <c r="C3" s="23"/>
      <c r="D3" s="22"/>
      <c r="E3" s="23"/>
      <c r="F3" s="24"/>
    </row>
    <row r="4" spans="1:6" s="9" customFormat="1" ht="39.6">
      <c r="A4" s="30" t="s">
        <v>54</v>
      </c>
      <c r="B4" s="31" t="s">
        <v>4</v>
      </c>
      <c r="C4" s="35" t="s">
        <v>55</v>
      </c>
      <c r="D4" s="36" t="s">
        <v>6</v>
      </c>
      <c r="E4" s="43" t="s">
        <v>56</v>
      </c>
      <c r="F4" s="44" t="s">
        <v>4</v>
      </c>
    </row>
    <row r="5" spans="1:6">
      <c r="A5" s="5" t="s">
        <v>8</v>
      </c>
      <c r="B5" s="53"/>
      <c r="C5" s="10" t="s">
        <v>9</v>
      </c>
      <c r="D5" s="53"/>
      <c r="E5" s="11" t="s">
        <v>57</v>
      </c>
      <c r="F5" s="53"/>
    </row>
    <row r="6" spans="1:6">
      <c r="A6" s="5" t="s">
        <v>11</v>
      </c>
      <c r="B6" s="53"/>
      <c r="C6" s="10" t="s">
        <v>12</v>
      </c>
      <c r="D6" s="53"/>
      <c r="E6" s="11" t="s">
        <v>58</v>
      </c>
      <c r="F6" s="53"/>
    </row>
    <row r="7" spans="1:6">
      <c r="A7" s="5" t="s">
        <v>14</v>
      </c>
      <c r="B7" s="53"/>
      <c r="C7" s="37"/>
      <c r="D7" s="38"/>
      <c r="E7" s="11" t="s">
        <v>59</v>
      </c>
      <c r="F7" s="53"/>
    </row>
    <row r="8" spans="1:6">
      <c r="A8" s="5" t="s">
        <v>16</v>
      </c>
      <c r="B8" s="53"/>
      <c r="C8" s="37"/>
      <c r="D8" s="38"/>
      <c r="E8" s="11" t="s">
        <v>60</v>
      </c>
      <c r="F8" s="53"/>
    </row>
    <row r="9" spans="1:6" s="13" customFormat="1" ht="52.5">
      <c r="A9" s="6" t="s">
        <v>61</v>
      </c>
      <c r="B9" s="32" t="e">
        <f>ROUND(AVERAGE(B5,B6,B7,B8)*2,0)/2</f>
        <v>#DIV/0!</v>
      </c>
      <c r="C9" s="39" t="s">
        <v>23</v>
      </c>
      <c r="D9" s="40" t="e">
        <f>ROUND(AVERAGE(D5,D6)*2,0)/2</f>
        <v>#DIV/0!</v>
      </c>
      <c r="E9" s="45" t="s">
        <v>62</v>
      </c>
      <c r="F9" s="25" t="e">
        <f>ROUND(AVERAGE(F5,F6,F7,F8)*2,0)/2</f>
        <v>#DIV/0!</v>
      </c>
    </row>
    <row r="10" spans="1:6" s="9" customFormat="1" ht="13.7" thickBot="1">
      <c r="A10" s="33" t="s">
        <v>25</v>
      </c>
      <c r="B10" s="34">
        <v>0.25</v>
      </c>
      <c r="C10" s="41" t="s">
        <v>25</v>
      </c>
      <c r="D10" s="42">
        <v>0.25</v>
      </c>
      <c r="E10" s="46" t="s">
        <v>25</v>
      </c>
      <c r="F10" s="26">
        <v>0.5</v>
      </c>
    </row>
    <row r="11" spans="1:6" s="14" customFormat="1" ht="24.95" customHeight="1" thickBot="1">
      <c r="A11" s="27" t="s">
        <v>26</v>
      </c>
      <c r="B11" s="28"/>
      <c r="C11" s="29"/>
      <c r="D11" s="28"/>
      <c r="E11" s="29"/>
      <c r="F11" s="64" t="e">
        <f>ROUND(AVERAGE(B9,D9,F9,F9),1)</f>
        <v>#DIV/0!</v>
      </c>
    </row>
    <row r="13" spans="1:6" s="16" customFormat="1" ht="24.95" customHeight="1">
      <c r="A13" s="47" t="s">
        <v>63</v>
      </c>
      <c r="B13" s="76"/>
      <c r="C13" s="76"/>
      <c r="D13" s="76"/>
      <c r="E13" s="76"/>
      <c r="F13" s="77"/>
    </row>
    <row r="14" spans="1:6" s="9" customFormat="1" ht="12.95">
      <c r="A14" s="78"/>
      <c r="B14" s="79" t="s">
        <v>30</v>
      </c>
      <c r="C14" s="80"/>
      <c r="D14" s="81"/>
      <c r="E14" s="80" t="s">
        <v>31</v>
      </c>
      <c r="F14" s="89"/>
    </row>
    <row r="15" spans="1:6">
      <c r="A15" s="82" t="s">
        <v>64</v>
      </c>
      <c r="B15" s="83" t="s">
        <v>65</v>
      </c>
      <c r="C15" s="83" t="s">
        <v>66</v>
      </c>
      <c r="D15" s="83"/>
      <c r="E15" s="84" t="s">
        <v>67</v>
      </c>
      <c r="F15" s="57"/>
    </row>
    <row r="16" spans="1:6">
      <c r="A16" s="82" t="s">
        <v>68</v>
      </c>
      <c r="B16" s="85" t="s">
        <v>69</v>
      </c>
      <c r="C16" s="85" t="s">
        <v>70</v>
      </c>
      <c r="D16" s="86"/>
      <c r="E16" s="84" t="s">
        <v>67</v>
      </c>
      <c r="F16" s="57"/>
    </row>
    <row r="17" spans="1:6" ht="13.35" customHeight="1" thickBot="1">
      <c r="A17" s="82" t="s">
        <v>71</v>
      </c>
      <c r="B17" s="87" t="s">
        <v>69</v>
      </c>
      <c r="C17" s="85" t="s">
        <v>72</v>
      </c>
      <c r="D17" s="85"/>
      <c r="E17" s="88" t="s">
        <v>73</v>
      </c>
      <c r="F17" s="58"/>
    </row>
    <row r="18" spans="1:6" s="16" customFormat="1" ht="24.95" customHeight="1" thickBot="1">
      <c r="A18" s="74" t="s">
        <v>46</v>
      </c>
      <c r="B18" s="75"/>
      <c r="C18" s="75"/>
      <c r="D18" s="75"/>
      <c r="E18" s="75"/>
      <c r="F18" s="90" t="e">
        <f>ROUND(AVERAGE(F15,F16,F17,F17),1)</f>
        <v>#DIV/0!</v>
      </c>
    </row>
    <row r="20" spans="1:6" s="16" customFormat="1" ht="24.95" customHeight="1">
      <c r="A20" s="91" t="s">
        <v>74</v>
      </c>
      <c r="B20" s="92"/>
      <c r="C20" s="92"/>
      <c r="D20" s="92"/>
      <c r="E20" s="92"/>
      <c r="F20" s="93"/>
    </row>
    <row r="21" spans="1:6" s="9" customFormat="1" ht="12.95">
      <c r="A21" s="94" t="s">
        <v>29</v>
      </c>
      <c r="B21" s="95" t="s">
        <v>30</v>
      </c>
      <c r="C21" s="96"/>
      <c r="D21" s="97"/>
      <c r="E21" s="96" t="s">
        <v>31</v>
      </c>
      <c r="F21" s="101"/>
    </row>
    <row r="22" spans="1:6">
      <c r="A22" s="98" t="s">
        <v>64</v>
      </c>
      <c r="B22" s="99" t="s">
        <v>33</v>
      </c>
      <c r="C22" s="110" t="s">
        <v>75</v>
      </c>
      <c r="D22" s="110"/>
      <c r="E22" s="100" t="s">
        <v>67</v>
      </c>
      <c r="F22" s="57"/>
    </row>
    <row r="23" spans="1:6">
      <c r="A23" s="98" t="s">
        <v>68</v>
      </c>
      <c r="B23" s="99" t="s">
        <v>76</v>
      </c>
      <c r="C23" s="110" t="s">
        <v>77</v>
      </c>
      <c r="D23" s="110"/>
      <c r="E23" s="100" t="s">
        <v>67</v>
      </c>
      <c r="F23" s="57"/>
    </row>
    <row r="24" spans="1:6" ht="14.1" thickBot="1">
      <c r="A24" s="98" t="s">
        <v>71</v>
      </c>
      <c r="B24" s="99" t="s">
        <v>78</v>
      </c>
      <c r="C24" s="110" t="s">
        <v>79</v>
      </c>
      <c r="D24" s="110"/>
      <c r="E24" s="100" t="s">
        <v>73</v>
      </c>
      <c r="F24" s="58"/>
    </row>
    <row r="25" spans="1:6" s="16" customFormat="1" ht="24.95" customHeight="1" thickBot="1">
      <c r="A25" s="59" t="s">
        <v>46</v>
      </c>
      <c r="B25" s="60"/>
      <c r="C25" s="60"/>
      <c r="D25" s="60"/>
      <c r="E25" s="60"/>
      <c r="F25" s="63" t="e">
        <f>ROUND(AVERAGE(F22,F23,F24,F24),1)</f>
        <v>#DIV/0!</v>
      </c>
    </row>
    <row r="26" spans="1:6" ht="14.1" thickBot="1"/>
    <row r="27" spans="1:6" s="8" customFormat="1" ht="24.95" customHeight="1">
      <c r="A27" s="18" t="s">
        <v>47</v>
      </c>
      <c r="B27" s="19"/>
      <c r="C27" s="18"/>
      <c r="D27" s="19"/>
      <c r="E27" s="18"/>
      <c r="F27" s="102" t="e">
        <f>ROUND(AVERAGE(F11*0.4)+(F18*0.3)+(F25*0.3),1)</f>
        <v>#DIV/0!</v>
      </c>
    </row>
    <row r="28" spans="1:6" ht="24.95" customHeight="1" thickBot="1">
      <c r="A28" s="3" t="s">
        <v>48</v>
      </c>
      <c r="F28" s="103" t="e">
        <f>IF(AND(F18&gt;=4,F27&gt;=4),"bestanden","nicht bestanden")</f>
        <v>#DIV/0!</v>
      </c>
    </row>
    <row r="29" spans="1:6">
      <c r="A29" s="20" t="s">
        <v>49</v>
      </c>
      <c r="D29" s="20"/>
    </row>
    <row r="30" spans="1:6">
      <c r="A30" s="108" t="s">
        <v>80</v>
      </c>
      <c r="B30" s="108"/>
      <c r="D30" s="20"/>
    </row>
  </sheetData>
  <sheetProtection selectLockedCells="1"/>
  <mergeCells count="5">
    <mergeCell ref="C22:D22"/>
    <mergeCell ref="C23:D23"/>
    <mergeCell ref="C24:D24"/>
    <mergeCell ref="A30:B30"/>
    <mergeCell ref="A1:C1"/>
  </mergeCells>
  <pageMargins left="0.19685039370078741" right="0" top="0.19685039370078741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8eb3dcb-091a-41f0-a928-8716ac8eff7f" xsi:nil="true"/>
    <TaxCatchAll xmlns="48f6dce4-ce78-4a5c-898b-34d5ffb3e113" xsi:nil="true"/>
    <lcf76f155ced4ddcb4097134ff3c332f xmlns="c8eb3dcb-091a-41f0-a928-8716ac8ef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1E76232469F141A58F28A239218228" ma:contentTypeVersion="11" ma:contentTypeDescription="Ein neues Dokument erstellen." ma:contentTypeScope="" ma:versionID="4a8470e5e5c015f4df4267bb6cbd7ecc">
  <xsd:schema xmlns:xsd="http://www.w3.org/2001/XMLSchema" xmlns:xs="http://www.w3.org/2001/XMLSchema" xmlns:p="http://schemas.microsoft.com/office/2006/metadata/properties" xmlns:ns2="c8eb3dcb-091a-41f0-a928-8716ac8eff7f" xmlns:ns3="48f6dce4-ce78-4a5c-898b-34d5ffb3e113" targetNamespace="http://schemas.microsoft.com/office/2006/metadata/properties" ma:root="true" ma:fieldsID="35113223c2698c597e549cb77ddd8ee6" ns2:_="" ns3:_="">
    <xsd:import namespace="c8eb3dcb-091a-41f0-a928-8716ac8eff7f"/>
    <xsd:import namespace="48f6dce4-ce78-4a5c-898b-34d5ffb3e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b3dcb-091a-41f0-a928-8716ac8ef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eb2f2625-ad7b-4e5d-b83e-34c795e32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dce4-ce78-4a5c-898b-34d5ffb3e11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fd7a62-608d-46a9-9aab-41fb04ef44b6}" ma:internalName="TaxCatchAll" ma:showField="CatchAllData" ma:web="48f6dce4-ce78-4a5c-898b-34d5ffb3e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402E4-2B3C-4A6E-9D76-46A5D299822B}"/>
</file>

<file path=customXml/itemProps2.xml><?xml version="1.0" encoding="utf-8"?>
<ds:datastoreItem xmlns:ds="http://schemas.openxmlformats.org/officeDocument/2006/customXml" ds:itemID="{28C1905E-2129-4761-9C11-F99CA19672E3}"/>
</file>

<file path=customXml/itemProps3.xml><?xml version="1.0" encoding="utf-8"?>
<ds:datastoreItem xmlns:ds="http://schemas.openxmlformats.org/officeDocument/2006/customXml" ds:itemID="{0DC2643F-4A41-404E-8F92-7F0452475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Giovannacci Marco</cp:lastModifiedBy>
  <cp:revision/>
  <dcterms:created xsi:type="dcterms:W3CDTF">2021-12-10T09:25:55Z</dcterms:created>
  <dcterms:modified xsi:type="dcterms:W3CDTF">2023-03-15T21:24:46Z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51800</vt:r8>
  </property>
  <property fmtid="{D5CDD505-2E9C-101B-9397-08002B2CF9AE}" pid="3" name="xd_ProgID">
    <vt:lpwstr/>
  </property>
  <property fmtid="{D5CDD505-2E9C-101B-9397-08002B2CF9AE}" pid="4" name="ContentTypeId">
    <vt:lpwstr>0x010100241E76232469F141A58F28A239218228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MediaServiceImageTags">
    <vt:lpwstr/>
  </property>
</Properties>
</file>